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<sst xmlns="http://schemas.openxmlformats.org/spreadsheetml/2006/main" count="162" uniqueCount="162">
  <si>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</si>
  <si>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</si>
  <si>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</si>
  <si>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</si>
  <si>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</si>
  <si>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</si>
  <si>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</si>
  <si>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</si>
  <si>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</si>
  <si>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</si>
  <si>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</si>
  <si>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</si>
  <si>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</si>
  <si>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</si>
  <si>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</si>
  <si>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</si>
  <si>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</si>
  <si>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</si>
  <si>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</si>
  <si>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</si>
  <si>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</si>
  <si>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</si>
  <si>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</si>
  <si>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</si>
  <si>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</si>
  <si>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</si>
  <si>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</si>
  <si>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</si>
  <si>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</si>
  <si>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</si>
  <si>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</si>
  <si>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</si>
  <si>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</si>
  <si>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</si>
  <si>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</si>
  <si>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</si>
  <si>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</si>
  <si>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</si>
  <si>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</si>
  <si>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</si>
  <si>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</si>
  <si>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</si>
  <si>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</si>
  <si>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</si>
  <si>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</si>
  <si>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</si>
  <si>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</si>
  <si>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</si>
  <si>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</si>
  <si>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</si>
  <si>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</si>
  <si>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</si>
  <si>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</si>
  <si>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</si>
  <si>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</si>
  <si>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</si>
  <si>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</si>
  <si>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</si>
  <si>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</si>
  <si>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</si>
  <si>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</si>
  <si>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</si>
  <si>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</si>
  <si>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</si>
  <si>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</si>
  <si>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</si>
  <si>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</si>
  <si>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</si>
  <si>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</si>
  <si>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</si>
  <si>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</si>
  <si>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</si>
  <si>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</si>
  <si>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</si>
  <si>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</si>
  <si>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</si>
  <si>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</si>
  <si>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</si>
  <si>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</si>
  <si>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</si>
  <si>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</si>
  <si>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</si>
  <si>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</si>
  <si>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</si>
  <si>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</si>
  <si>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</si>
  <si>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</si>
  <si>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</si>
  <si>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</si>
  <si>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</si>
  <si>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</si>
  <si>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</si>
  <si>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</si>
  <si>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</si>
  <si>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</si>
  <si>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</si>
  <si>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</si>
  <si>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</si>
  <si>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</si>
  <si>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</si>
  <si>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</si>
  <si>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</si>
  <si>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</si>
  <si>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</si>
  <si>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</si>
  <si>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</si>
  <si>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</si>
  <si>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</si>
  <si>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</si>
  <si>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</si>
  <si>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</si>
  <si>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</si>
  <si>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</si>
  <si>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</si>
  <si>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</si>
  <si>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</si>
  <si>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</si>
  <si>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</si>
  <si>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</si>
  <si>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</si>
  <si>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</si>
  <si>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</si>
  <si>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</si>
  <si>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</si>
  <si>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</si>
  <si>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</si>
  <si>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</si>
  <si>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</si>
  <si>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</si>
  <si>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</si>
  <si>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</si>
  <si>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</si>
  <si>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</si>
  <si>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</si>
  <si>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</si>
  <si>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</si>
  <si>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</si>
  <si>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</si>
  <si>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</si>
  <si>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</si>
  <si>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</si>
  <si>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</si>
  <si>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</si>
  <si>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</si>
  <si>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</si>
  <si>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</si>
  <si>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</si>
  <si>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</si>
  <si>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</si>
  <si>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</si>
  <si>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</si>
  <si>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</si>
  <si>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Уточненные бюджетные назначения
на 2019 год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</si>
  <si>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</si>
  <si>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</si>
  <si>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</si>
  <si>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</si>
  <si>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</si>
  <si>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Темп роста 2019 к соответствующему периоду 2018, %</t>
  </si>
  <si>
    <t>Сведения об исполнении областного бюджета Брянской области за 1 полугодие 2019 года по расходам в разрезе разделов и подразделов классификации расходов в сравнении с соответствующим периодом 2018 года</t>
  </si>
  <si>
    <t>Кассовое исполнение
за 1 полугодие
2018 года</t>
  </si>
  <si>
    <t>Кассовое исполнение
за 1 полугодие
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</si>
</sst>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179" fontId="5" fillId="33" borderId="11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3"/>
  <sheetViews>
    <sheetView tabSelected="1" view="pageBreakPreview" zoomScaleSheetLayoutView="100" zoomScalePageLayoutView="0" workbookViewId="0" topLeftCell="A59">
      <selection activeCell="C72" sqref="C72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9.8515625" style="15" customWidth="1"/>
    <col min="4" max="5" width="19.8515625" style="0" customWidth="1"/>
    <col min="6" max="6" width="14.421875" style="0" customWidth="1"/>
    <col min="7" max="7" width="12.7109375" style="0" customWidth="1"/>
  </cols>
  <sheetData>
    <row r="1" spans="1:5" ht="15">
      <c r="A1" s="28"/>
      <c r="B1" s="28"/>
      <c r="C1" s="28"/>
      <c r="D1" s="28"/>
      <c r="E1" s="28"/>
    </row>
    <row r="2" spans="1:7" s="3" customFormat="1" ht="40.5" customHeight="1">
      <c r="A2" s="21" t="s">
        <v>159</v>
      </c>
      <c r="B2" s="21"/>
      <c r="C2" s="21"/>
      <c r="D2" s="21"/>
      <c r="E2" s="21"/>
      <c r="F2" s="21"/>
      <c r="G2" s="21"/>
    </row>
    <row r="3" spans="1:7" s="3" customFormat="1" ht="15.75">
      <c r="A3" s="4"/>
      <c r="B3" s="4"/>
      <c r="C3" s="4"/>
      <c r="D3" s="29"/>
      <c r="E3" s="29"/>
      <c r="F3" s="22" t="s">
        <v>151</v>
      </c>
      <c r="G3" s="22"/>
    </row>
    <row r="4" spans="1:7" s="3" customFormat="1" ht="22.5" customHeight="1">
      <c r="A4" s="25" t="s">
        <v>147</v>
      </c>
      <c r="B4" s="25" t="s">
        <v>148</v>
      </c>
      <c r="C4" s="18" t="s">
        <v>160</v>
      </c>
      <c r="D4" s="18" t="s">
        <v>152</v>
      </c>
      <c r="E4" s="18" t="s">
        <v>161</v>
      </c>
      <c r="F4" s="18" t="s">
        <v>150</v>
      </c>
      <c r="G4" s="18" t="s">
        <v>158</v>
      </c>
    </row>
    <row r="5" spans="1:7" s="3" customFormat="1" ht="43.5" customHeight="1">
      <c r="A5" s="26"/>
      <c r="B5" s="26"/>
      <c r="C5" s="19"/>
      <c r="D5" s="19"/>
      <c r="E5" s="19"/>
      <c r="F5" s="19"/>
      <c r="G5" s="19"/>
    </row>
    <row r="6" spans="1:7" s="3" customFormat="1" ht="31.5" customHeight="1">
      <c r="A6" s="27"/>
      <c r="B6" s="27"/>
      <c r="C6" s="20"/>
      <c r="D6" s="20"/>
      <c r="E6" s="20"/>
      <c r="F6" s="20"/>
      <c r="G6" s="20"/>
    </row>
    <row r="7" spans="1:7" ht="18" customHeight="1">
      <c r="A7" s="10" t="s">
        <v>101</v>
      </c>
      <c r="B7" s="11" t="s">
        <v>6</v>
      </c>
      <c r="C7" s="5">
        <f>C8+C9+C10+C11+C12+C13+C14+C15</f>
        <v>541317229.4</v>
      </c>
      <c r="D7" s="5">
        <f>D8+D9+D10+D11+D12+D13+D14+D15</f>
        <v>1770903737</v>
      </c>
      <c r="E7" s="5">
        <f>E8+E9+E10+E11+E12+E13+E14+E15</f>
        <v>712136616.31</v>
      </c>
      <c r="F7" s="6">
        <f>E7/D7*100</f>
        <v>40.21317485705887</v>
      </c>
      <c r="G7" s="6">
        <f>E7/C7*100</f>
        <v>131.55624421918685</v>
      </c>
    </row>
    <row r="8" spans="1:7" ht="47.25">
      <c r="A8" s="9" t="s">
        <v>136</v>
      </c>
      <c r="B8" s="12" t="s">
        <v>41</v>
      </c>
      <c r="C8" s="13">
        <v>2643196.49</v>
      </c>
      <c r="D8" s="13">
        <v>5725237</v>
      </c>
      <c r="E8" s="13">
        <v>2593415.29</v>
      </c>
      <c r="F8" s="7">
        <f aca="true" t="shared" si="0" ref="F8:F72">E8/D8*100</f>
        <v>45.2979551763534</v>
      </c>
      <c r="G8" s="7">
        <f aca="true" t="shared" si="1" ref="G8:G71">E8/C8*100</f>
        <v>98.11662885493617</v>
      </c>
    </row>
    <row r="9" spans="1:7" ht="52.5" customHeight="1">
      <c r="A9" s="9" t="s">
        <v>89</v>
      </c>
      <c r="B9" s="12" t="s">
        <v>54</v>
      </c>
      <c r="C9" s="13">
        <v>62026886.1</v>
      </c>
      <c r="D9" s="13">
        <v>136378574</v>
      </c>
      <c r="E9" s="13">
        <v>64527663.06</v>
      </c>
      <c r="F9" s="7">
        <f t="shared" si="0"/>
        <v>47.31510322141952</v>
      </c>
      <c r="G9" s="7">
        <f t="shared" si="1"/>
        <v>104.03176286484579</v>
      </c>
    </row>
    <row r="10" spans="1:7" ht="63">
      <c r="A10" s="9" t="s">
        <v>18</v>
      </c>
      <c r="B10" s="12" t="s">
        <v>71</v>
      </c>
      <c r="C10" s="13">
        <v>95377247.51</v>
      </c>
      <c r="D10" s="13">
        <v>240386229.66</v>
      </c>
      <c r="E10" s="13">
        <v>106208532.39</v>
      </c>
      <c r="F10" s="7">
        <f t="shared" si="0"/>
        <v>44.18245277203288</v>
      </c>
      <c r="G10" s="7">
        <f t="shared" si="1"/>
        <v>111.35625651061525</v>
      </c>
    </row>
    <row r="11" spans="1:7" ht="15.75">
      <c r="A11" s="9" t="s">
        <v>30</v>
      </c>
      <c r="B11" s="12" t="s">
        <v>87</v>
      </c>
      <c r="C11" s="13">
        <v>80832102.72</v>
      </c>
      <c r="D11" s="13">
        <v>200398722</v>
      </c>
      <c r="E11" s="13">
        <v>94960626.32</v>
      </c>
      <c r="F11" s="7">
        <f t="shared" si="0"/>
        <v>47.38584426701084</v>
      </c>
      <c r="G11" s="7">
        <f t="shared" si="1"/>
        <v>117.47885199639157</v>
      </c>
    </row>
    <row r="12" spans="1:7" ht="47.25">
      <c r="A12" s="9" t="s">
        <v>80</v>
      </c>
      <c r="B12" s="12" t="s">
        <v>105</v>
      </c>
      <c r="C12" s="13">
        <v>57789122.22</v>
      </c>
      <c r="D12" s="13">
        <v>127069123</v>
      </c>
      <c r="E12" s="13">
        <v>62187254.56</v>
      </c>
      <c r="F12" s="7">
        <f t="shared" si="0"/>
        <v>48.939705486123486</v>
      </c>
      <c r="G12" s="7">
        <f t="shared" si="1"/>
        <v>107.61065780382776</v>
      </c>
    </row>
    <row r="13" spans="1:7" ht="15.75">
      <c r="A13" s="9" t="s">
        <v>11</v>
      </c>
      <c r="B13" s="12" t="s">
        <v>119</v>
      </c>
      <c r="C13" s="13">
        <v>23134590.47</v>
      </c>
      <c r="D13" s="13">
        <v>139626259</v>
      </c>
      <c r="E13" s="13">
        <v>125362192.56</v>
      </c>
      <c r="F13" s="7">
        <f t="shared" si="0"/>
        <v>89.78410899055886</v>
      </c>
      <c r="G13" s="7">
        <f t="shared" si="1"/>
        <v>541.8820476747346</v>
      </c>
    </row>
    <row r="14" spans="1:7" ht="15.75">
      <c r="A14" s="9" t="s">
        <v>144</v>
      </c>
      <c r="B14" s="12" t="s">
        <v>124</v>
      </c>
      <c r="C14" s="13">
        <v>0</v>
      </c>
      <c r="D14" s="13">
        <v>70000000</v>
      </c>
      <c r="E14" s="13">
        <v>0</v>
      </c>
      <c r="F14" s="7">
        <f t="shared" si="0"/>
        <v>0</v>
      </c>
      <c r="G14" s="7"/>
    </row>
    <row r="15" spans="1:7" ht="15.75">
      <c r="A15" s="9" t="s">
        <v>98</v>
      </c>
      <c r="B15" s="12" t="s">
        <v>9</v>
      </c>
      <c r="C15" s="13">
        <v>219514083.89</v>
      </c>
      <c r="D15" s="13">
        <v>851319592.34</v>
      </c>
      <c r="E15" s="13">
        <v>256296932.13</v>
      </c>
      <c r="F15" s="7">
        <f t="shared" si="0"/>
        <v>30.105842087520067</v>
      </c>
      <c r="G15" s="7">
        <f t="shared" si="1"/>
        <v>116.75648668557966</v>
      </c>
    </row>
    <row r="16" spans="1:7" ht="15.75">
      <c r="A16" s="10" t="s">
        <v>132</v>
      </c>
      <c r="B16" s="11" t="s">
        <v>133</v>
      </c>
      <c r="C16" s="5">
        <f>C17+C18</f>
        <v>33043175.12</v>
      </c>
      <c r="D16" s="5">
        <f>D17+D18</f>
        <v>94672103.58</v>
      </c>
      <c r="E16" s="5">
        <f>E17+E18</f>
        <v>37700035.71</v>
      </c>
      <c r="F16" s="6">
        <f t="shared" si="0"/>
        <v>39.82169433696236</v>
      </c>
      <c r="G16" s="6">
        <f t="shared" si="1"/>
        <v>114.09326002446221</v>
      </c>
    </row>
    <row r="17" spans="1:7" ht="15.75">
      <c r="A17" s="9" t="s">
        <v>130</v>
      </c>
      <c r="B17" s="12" t="s">
        <v>27</v>
      </c>
      <c r="C17" s="13">
        <v>12159800</v>
      </c>
      <c r="D17" s="13">
        <v>29937700</v>
      </c>
      <c r="E17" s="13">
        <v>14720065.25</v>
      </c>
      <c r="F17" s="7">
        <f t="shared" si="0"/>
        <v>49.168991772915085</v>
      </c>
      <c r="G17" s="7">
        <f t="shared" si="1"/>
        <v>121.05515921314496</v>
      </c>
    </row>
    <row r="18" spans="1:7" ht="15.75">
      <c r="A18" s="9" t="s">
        <v>25</v>
      </c>
      <c r="B18" s="12" t="s">
        <v>48</v>
      </c>
      <c r="C18" s="13">
        <v>20883375.12</v>
      </c>
      <c r="D18" s="13">
        <v>64734403.58</v>
      </c>
      <c r="E18" s="13">
        <v>22979970.46</v>
      </c>
      <c r="F18" s="7">
        <f t="shared" si="0"/>
        <v>35.49885252530506</v>
      </c>
      <c r="G18" s="7">
        <f t="shared" si="1"/>
        <v>110.03954259286417</v>
      </c>
    </row>
    <row r="19" spans="1:7" ht="31.5">
      <c r="A19" s="10" t="s">
        <v>22</v>
      </c>
      <c r="B19" s="11" t="s">
        <v>104</v>
      </c>
      <c r="C19" s="5">
        <f>C20+C21+C22+C23</f>
        <v>269687639.40999997</v>
      </c>
      <c r="D19" s="5">
        <f>D20+D21+D22+D23</f>
        <v>586358522</v>
      </c>
      <c r="E19" s="5">
        <f>E20+E21+E22+E23</f>
        <v>232675593.64</v>
      </c>
      <c r="F19" s="6">
        <f t="shared" si="0"/>
        <v>39.681455101286986</v>
      </c>
      <c r="G19" s="6">
        <f t="shared" si="1"/>
        <v>86.2759576779374</v>
      </c>
    </row>
    <row r="20" spans="1:7" ht="47.25">
      <c r="A20" s="9" t="s">
        <v>117</v>
      </c>
      <c r="B20" s="12" t="s">
        <v>97</v>
      </c>
      <c r="C20" s="13">
        <v>92670943.6</v>
      </c>
      <c r="D20" s="13">
        <v>37172359.11</v>
      </c>
      <c r="E20" s="13">
        <v>12890281.49</v>
      </c>
      <c r="F20" s="7">
        <f t="shared" si="0"/>
        <v>34.67706058648372</v>
      </c>
      <c r="G20" s="7">
        <f t="shared" si="1"/>
        <v>13.90973371938343</v>
      </c>
    </row>
    <row r="21" spans="1:7" ht="15.75">
      <c r="A21" s="9" t="s">
        <v>137</v>
      </c>
      <c r="B21" s="12" t="s">
        <v>51</v>
      </c>
      <c r="C21" s="13">
        <v>133570956.44</v>
      </c>
      <c r="D21" s="13">
        <v>373212004.89</v>
      </c>
      <c r="E21" s="13">
        <v>161533947.23</v>
      </c>
      <c r="F21" s="7">
        <f t="shared" si="0"/>
        <v>43.28208769104582</v>
      </c>
      <c r="G21" s="7">
        <f t="shared" si="1"/>
        <v>120.93493341313383</v>
      </c>
    </row>
    <row r="22" spans="1:7" ht="15.75">
      <c r="A22" s="9" t="s">
        <v>84</v>
      </c>
      <c r="B22" s="12" t="s">
        <v>69</v>
      </c>
      <c r="C22" s="13">
        <v>1325540</v>
      </c>
      <c r="D22" s="13">
        <v>5000000</v>
      </c>
      <c r="E22" s="13">
        <v>2870000</v>
      </c>
      <c r="F22" s="7">
        <f t="shared" si="0"/>
        <v>57.4</v>
      </c>
      <c r="G22" s="7">
        <f t="shared" si="1"/>
        <v>216.51553329209227</v>
      </c>
    </row>
    <row r="23" spans="1:7" ht="31.5">
      <c r="A23" s="9" t="s">
        <v>114</v>
      </c>
      <c r="B23" s="12" t="s">
        <v>112</v>
      </c>
      <c r="C23" s="13">
        <v>42120199.37</v>
      </c>
      <c r="D23" s="13">
        <v>170974158</v>
      </c>
      <c r="E23" s="13">
        <v>55381364.92</v>
      </c>
      <c r="F23" s="7">
        <f t="shared" si="0"/>
        <v>32.391658229426696</v>
      </c>
      <c r="G23" s="7">
        <f t="shared" si="1"/>
        <v>131.48409966797362</v>
      </c>
    </row>
    <row r="24" spans="1:7" ht="15.75">
      <c r="A24" s="10" t="s">
        <v>134</v>
      </c>
      <c r="B24" s="11" t="s">
        <v>73</v>
      </c>
      <c r="C24" s="5">
        <f>C25+C26+C27+C28+C29+C30+C31+C32+C33</f>
        <v>6821102761.12</v>
      </c>
      <c r="D24" s="5">
        <f>D25+D26+D27+D28+D29+D30+D31+D32+D33</f>
        <v>19019791933.82</v>
      </c>
      <c r="E24" s="5">
        <f>E25+E26+E27+E28+E29+E30+E31+E32+E33</f>
        <v>7692874372.71</v>
      </c>
      <c r="F24" s="6">
        <f t="shared" si="0"/>
        <v>40.446679960946014</v>
      </c>
      <c r="G24" s="6">
        <f t="shared" si="1"/>
        <v>112.78050840340745</v>
      </c>
    </row>
    <row r="25" spans="1:7" ht="15.75">
      <c r="A25" s="9" t="s">
        <v>109</v>
      </c>
      <c r="B25" s="12" t="s">
        <v>85</v>
      </c>
      <c r="C25" s="13">
        <v>86569373.47</v>
      </c>
      <c r="D25" s="13">
        <v>252784808.6</v>
      </c>
      <c r="E25" s="13">
        <v>96476362.95</v>
      </c>
      <c r="F25" s="7">
        <f t="shared" si="0"/>
        <v>38.16541171295687</v>
      </c>
      <c r="G25" s="7">
        <f t="shared" si="1"/>
        <v>111.44398888763266</v>
      </c>
    </row>
    <row r="26" spans="1:7" ht="15.75">
      <c r="A26" s="9" t="s">
        <v>38</v>
      </c>
      <c r="B26" s="12" t="s">
        <v>143</v>
      </c>
      <c r="C26" s="13">
        <v>0</v>
      </c>
      <c r="D26" s="13">
        <v>200000</v>
      </c>
      <c r="E26" s="13">
        <v>180000</v>
      </c>
      <c r="F26" s="7">
        <f t="shared" si="0"/>
        <v>90</v>
      </c>
      <c r="G26" s="7"/>
    </row>
    <row r="27" spans="1:7" ht="15.75">
      <c r="A27" s="9" t="s">
        <v>56</v>
      </c>
      <c r="B27" s="12" t="s">
        <v>2</v>
      </c>
      <c r="C27" s="13">
        <v>4674410011.86</v>
      </c>
      <c r="D27" s="13">
        <v>10816609938.9</v>
      </c>
      <c r="E27" s="13">
        <v>5201303979.79</v>
      </c>
      <c r="F27" s="7">
        <f t="shared" si="0"/>
        <v>48.086267408834274</v>
      </c>
      <c r="G27" s="7">
        <f t="shared" si="1"/>
        <v>111.27188172610352</v>
      </c>
    </row>
    <row r="28" spans="1:7" ht="15.75">
      <c r="A28" s="9" t="s">
        <v>95</v>
      </c>
      <c r="B28" s="12" t="s">
        <v>16</v>
      </c>
      <c r="C28" s="13">
        <v>433872.94</v>
      </c>
      <c r="D28" s="13">
        <v>15607670</v>
      </c>
      <c r="E28" s="13">
        <v>0</v>
      </c>
      <c r="F28" s="7">
        <f t="shared" si="0"/>
        <v>0</v>
      </c>
      <c r="G28" s="7"/>
    </row>
    <row r="29" spans="1:7" ht="15.75">
      <c r="A29" s="9" t="s">
        <v>120</v>
      </c>
      <c r="B29" s="12" t="s">
        <v>37</v>
      </c>
      <c r="C29" s="13">
        <v>137487155.68</v>
      </c>
      <c r="D29" s="13">
        <v>498457182</v>
      </c>
      <c r="E29" s="13">
        <v>172644533.77</v>
      </c>
      <c r="F29" s="7">
        <f t="shared" si="0"/>
        <v>34.635780164162625</v>
      </c>
      <c r="G29" s="7">
        <f t="shared" si="1"/>
        <v>125.57139095366003</v>
      </c>
    </row>
    <row r="30" spans="1:7" ht="15.75">
      <c r="A30" s="9" t="s">
        <v>35</v>
      </c>
      <c r="B30" s="12" t="s">
        <v>55</v>
      </c>
      <c r="C30" s="13">
        <v>225550730.76</v>
      </c>
      <c r="D30" s="13">
        <v>555416882</v>
      </c>
      <c r="E30" s="13">
        <v>158861689.26</v>
      </c>
      <c r="F30" s="7">
        <f t="shared" si="0"/>
        <v>28.602243541455763</v>
      </c>
      <c r="G30" s="7">
        <f t="shared" si="1"/>
        <v>70.43279741311888</v>
      </c>
    </row>
    <row r="31" spans="1:7" ht="15.75">
      <c r="A31" s="9" t="s">
        <v>126</v>
      </c>
      <c r="B31" s="12" t="s">
        <v>66</v>
      </c>
      <c r="C31" s="13">
        <v>1612831108.58</v>
      </c>
      <c r="D31" s="13">
        <v>6201315754.1</v>
      </c>
      <c r="E31" s="13">
        <v>1932802401.5</v>
      </c>
      <c r="F31" s="7">
        <f t="shared" si="0"/>
        <v>31.167617940146453</v>
      </c>
      <c r="G31" s="7">
        <f t="shared" si="1"/>
        <v>119.8391072207006</v>
      </c>
    </row>
    <row r="32" spans="1:7" ht="15.75">
      <c r="A32" s="9" t="s">
        <v>29</v>
      </c>
      <c r="B32" s="12" t="s">
        <v>23</v>
      </c>
      <c r="C32" s="13">
        <v>3424480.8</v>
      </c>
      <c r="D32" s="13">
        <v>88456200</v>
      </c>
      <c r="E32" s="13">
        <v>6319009</v>
      </c>
      <c r="F32" s="7">
        <f t="shared" si="0"/>
        <v>7.143658669488402</v>
      </c>
      <c r="G32" s="7">
        <f t="shared" si="1"/>
        <v>184.52458544956656</v>
      </c>
    </row>
    <row r="33" spans="1:7" ht="15.75">
      <c r="A33" s="9" t="s">
        <v>10</v>
      </c>
      <c r="B33" s="12" t="s">
        <v>57</v>
      </c>
      <c r="C33" s="13">
        <v>80396027.03</v>
      </c>
      <c r="D33" s="13">
        <v>590943498.22</v>
      </c>
      <c r="E33" s="13">
        <v>124286396.44</v>
      </c>
      <c r="F33" s="7">
        <f t="shared" si="0"/>
        <v>21.03185783655579</v>
      </c>
      <c r="G33" s="7">
        <f t="shared" si="1"/>
        <v>154.5927094054314</v>
      </c>
    </row>
    <row r="34" spans="1:7" ht="15.75">
      <c r="A34" s="10" t="s">
        <v>131</v>
      </c>
      <c r="B34" s="11" t="s">
        <v>45</v>
      </c>
      <c r="C34" s="5">
        <f>C35+C36+C37+C38</f>
        <v>75216815.14</v>
      </c>
      <c r="D34" s="5">
        <f>D35+D36+D37+D38</f>
        <v>1696664489.72</v>
      </c>
      <c r="E34" s="5">
        <f>E35+E36+E37+E38</f>
        <v>118922601.17</v>
      </c>
      <c r="F34" s="6">
        <f t="shared" si="0"/>
        <v>7.009199632015978</v>
      </c>
      <c r="G34" s="6">
        <f t="shared" si="1"/>
        <v>158.10640340015865</v>
      </c>
    </row>
    <row r="35" spans="1:7" ht="15.75">
      <c r="A35" s="9" t="s">
        <v>8</v>
      </c>
      <c r="B35" s="12" t="s">
        <v>63</v>
      </c>
      <c r="C35" s="13">
        <v>24618431.79</v>
      </c>
      <c r="D35" s="13">
        <v>124923998</v>
      </c>
      <c r="E35" s="13">
        <v>23100000</v>
      </c>
      <c r="F35" s="7">
        <f t="shared" si="0"/>
        <v>18.491242971586612</v>
      </c>
      <c r="G35" s="7">
        <f t="shared" si="1"/>
        <v>93.83213438226888</v>
      </c>
    </row>
    <row r="36" spans="1:7" ht="15.75">
      <c r="A36" s="9" t="s">
        <v>49</v>
      </c>
      <c r="B36" s="12" t="s">
        <v>77</v>
      </c>
      <c r="C36" s="13">
        <v>36369198.42</v>
      </c>
      <c r="D36" s="13">
        <v>1102661658.72</v>
      </c>
      <c r="E36" s="13">
        <v>77512212.86</v>
      </c>
      <c r="F36" s="7">
        <f t="shared" si="0"/>
        <v>7.029555462187585</v>
      </c>
      <c r="G36" s="7">
        <f t="shared" si="1"/>
        <v>213.12598634941264</v>
      </c>
    </row>
    <row r="37" spans="1:7" ht="15.75">
      <c r="A37" s="9" t="s">
        <v>59</v>
      </c>
      <c r="B37" s="12" t="s">
        <v>91</v>
      </c>
      <c r="C37" s="13">
        <v>0</v>
      </c>
      <c r="D37" s="13">
        <v>376964242</v>
      </c>
      <c r="E37" s="13">
        <v>0</v>
      </c>
      <c r="F37" s="7">
        <f t="shared" si="0"/>
        <v>0</v>
      </c>
      <c r="G37" s="7"/>
    </row>
    <row r="38" spans="1:7" ht="31.5">
      <c r="A38" s="9" t="s">
        <v>3</v>
      </c>
      <c r="B38" s="12" t="s">
        <v>128</v>
      </c>
      <c r="C38" s="13">
        <v>14229184.93</v>
      </c>
      <c r="D38" s="13">
        <v>92114591</v>
      </c>
      <c r="E38" s="13">
        <v>18310388.31</v>
      </c>
      <c r="F38" s="7">
        <f t="shared" si="0"/>
        <v>19.877837062751542</v>
      </c>
      <c r="G38" s="7">
        <f t="shared" si="1"/>
        <v>128.6819195904568</v>
      </c>
    </row>
    <row r="39" spans="1:7" ht="15.75">
      <c r="A39" s="10" t="s">
        <v>142</v>
      </c>
      <c r="B39" s="11" t="s">
        <v>17</v>
      </c>
      <c r="C39" s="5">
        <f>C40+C41+C42+C43</f>
        <v>5031261.13</v>
      </c>
      <c r="D39" s="5">
        <f>D40+D41+D42+D43</f>
        <v>101542355.67</v>
      </c>
      <c r="E39" s="5">
        <f>E40+E41+E42+E43</f>
        <v>8854904.19</v>
      </c>
      <c r="F39" s="6">
        <f t="shared" si="0"/>
        <v>8.720404536189148</v>
      </c>
      <c r="G39" s="6">
        <f t="shared" si="1"/>
        <v>175.99770636432856</v>
      </c>
    </row>
    <row r="40" spans="1:7" s="14" customFormat="1" ht="15.75">
      <c r="A40" s="9" t="s">
        <v>153</v>
      </c>
      <c r="B40" s="12" t="s">
        <v>154</v>
      </c>
      <c r="C40" s="13">
        <v>0</v>
      </c>
      <c r="D40" s="13">
        <v>500000</v>
      </c>
      <c r="E40" s="13">
        <v>0</v>
      </c>
      <c r="F40" s="7">
        <f t="shared" si="0"/>
        <v>0</v>
      </c>
      <c r="G40" s="7"/>
    </row>
    <row r="41" spans="1:7" ht="31.5">
      <c r="A41" s="9" t="s">
        <v>50</v>
      </c>
      <c r="B41" s="12" t="s">
        <v>67</v>
      </c>
      <c r="C41" s="13">
        <v>24400</v>
      </c>
      <c r="D41" s="13">
        <v>51900</v>
      </c>
      <c r="E41" s="13">
        <v>24400</v>
      </c>
      <c r="F41" s="7">
        <f t="shared" si="0"/>
        <v>47.01348747591522</v>
      </c>
      <c r="G41" s="7">
        <f t="shared" si="1"/>
        <v>100</v>
      </c>
    </row>
    <row r="42" spans="1:7" ht="31.5">
      <c r="A42" s="9" t="s">
        <v>111</v>
      </c>
      <c r="B42" s="12" t="s">
        <v>81</v>
      </c>
      <c r="C42" s="13">
        <v>0</v>
      </c>
      <c r="D42" s="13">
        <v>1000000</v>
      </c>
      <c r="E42" s="13">
        <v>0</v>
      </c>
      <c r="F42" s="7">
        <f t="shared" si="0"/>
        <v>0</v>
      </c>
      <c r="G42" s="7"/>
    </row>
    <row r="43" spans="1:7" ht="15.75">
      <c r="A43" s="9" t="s">
        <v>12</v>
      </c>
      <c r="B43" s="12" t="s">
        <v>96</v>
      </c>
      <c r="C43" s="13">
        <v>5006861.13</v>
      </c>
      <c r="D43" s="13">
        <v>99990455.67</v>
      </c>
      <c r="E43" s="13">
        <v>8830504.19</v>
      </c>
      <c r="F43" s="7">
        <f t="shared" si="0"/>
        <v>8.831347082909037</v>
      </c>
      <c r="G43" s="7">
        <f t="shared" si="1"/>
        <v>176.3680669529574</v>
      </c>
    </row>
    <row r="44" spans="1:7" ht="15.75">
      <c r="A44" s="10" t="s">
        <v>140</v>
      </c>
      <c r="B44" s="11" t="s">
        <v>141</v>
      </c>
      <c r="C44" s="5">
        <f>C45+C46+C47+C48+C49+C50+C51</f>
        <v>5856208574.74</v>
      </c>
      <c r="D44" s="5">
        <f>D45+D46+D47+D48+D49+D50+D51</f>
        <v>12832733865.58</v>
      </c>
      <c r="E44" s="5">
        <f>E45+E46+E47+E48+E49+E50+E51</f>
        <v>6293407852.610001</v>
      </c>
      <c r="F44" s="6">
        <f t="shared" si="0"/>
        <v>49.04183253959781</v>
      </c>
      <c r="G44" s="6">
        <f t="shared" si="1"/>
        <v>107.46556875989361</v>
      </c>
    </row>
    <row r="45" spans="1:7" ht="15.75">
      <c r="A45" s="9" t="s">
        <v>106</v>
      </c>
      <c r="B45" s="12" t="s">
        <v>5</v>
      </c>
      <c r="C45" s="13">
        <v>1448379709.05</v>
      </c>
      <c r="D45" s="13">
        <v>3790547868.36</v>
      </c>
      <c r="E45" s="13">
        <v>1690195178.63</v>
      </c>
      <c r="F45" s="7">
        <f t="shared" si="0"/>
        <v>44.58973312903371</v>
      </c>
      <c r="G45" s="7">
        <f t="shared" si="1"/>
        <v>116.69558528533987</v>
      </c>
    </row>
    <row r="46" spans="1:7" ht="15.75">
      <c r="A46" s="9" t="s">
        <v>83</v>
      </c>
      <c r="B46" s="12" t="s">
        <v>21</v>
      </c>
      <c r="C46" s="13">
        <v>3183157871.15</v>
      </c>
      <c r="D46" s="13">
        <v>6590091876.63</v>
      </c>
      <c r="E46" s="13">
        <v>3368692025.94</v>
      </c>
      <c r="F46" s="7">
        <f t="shared" si="0"/>
        <v>51.11752747918684</v>
      </c>
      <c r="G46" s="7">
        <f t="shared" si="1"/>
        <v>105.8286193239599</v>
      </c>
    </row>
    <row r="47" spans="1:7" ht="15.75">
      <c r="A47" s="9" t="s">
        <v>155</v>
      </c>
      <c r="B47" s="12" t="s">
        <v>36</v>
      </c>
      <c r="C47" s="13">
        <v>77954888</v>
      </c>
      <c r="D47" s="13">
        <v>321728521.33</v>
      </c>
      <c r="E47" s="13">
        <v>83054384.25</v>
      </c>
      <c r="F47" s="7">
        <f t="shared" si="0"/>
        <v>25.8150517419655</v>
      </c>
      <c r="G47" s="7">
        <f t="shared" si="1"/>
        <v>106.541599097673</v>
      </c>
    </row>
    <row r="48" spans="1:7" ht="15.75">
      <c r="A48" s="9" t="s">
        <v>19</v>
      </c>
      <c r="B48" s="12" t="s">
        <v>53</v>
      </c>
      <c r="C48" s="13">
        <v>903882933.19</v>
      </c>
      <c r="D48" s="13">
        <v>1538534347.44</v>
      </c>
      <c r="E48" s="13">
        <v>900764823.57</v>
      </c>
      <c r="F48" s="7">
        <f t="shared" si="0"/>
        <v>58.546942749039154</v>
      </c>
      <c r="G48" s="7">
        <f t="shared" si="1"/>
        <v>99.65503169652783</v>
      </c>
    </row>
    <row r="49" spans="1:7" ht="31.5">
      <c r="A49" s="9" t="s">
        <v>43</v>
      </c>
      <c r="B49" s="12" t="s">
        <v>70</v>
      </c>
      <c r="C49" s="13">
        <v>14742463.27</v>
      </c>
      <c r="D49" s="13">
        <v>33661627.82</v>
      </c>
      <c r="E49" s="13">
        <v>15388311.64</v>
      </c>
      <c r="F49" s="7">
        <f t="shared" si="0"/>
        <v>45.71469841650694</v>
      </c>
      <c r="G49" s="7">
        <f t="shared" si="1"/>
        <v>104.38087148783517</v>
      </c>
    </row>
    <row r="50" spans="1:7" ht="15.75">
      <c r="A50" s="9" t="s">
        <v>156</v>
      </c>
      <c r="B50" s="12" t="s">
        <v>100</v>
      </c>
      <c r="C50" s="13">
        <v>114357129.9</v>
      </c>
      <c r="D50" s="13">
        <v>305079169</v>
      </c>
      <c r="E50" s="13">
        <v>111139964.77</v>
      </c>
      <c r="F50" s="7">
        <f t="shared" si="0"/>
        <v>36.42987659049248</v>
      </c>
      <c r="G50" s="7">
        <f t="shared" si="1"/>
        <v>97.186738480746</v>
      </c>
    </row>
    <row r="51" spans="1:7" ht="15.75">
      <c r="A51" s="9" t="s">
        <v>39</v>
      </c>
      <c r="B51" s="12" t="s">
        <v>138</v>
      </c>
      <c r="C51" s="13">
        <v>113733580.18</v>
      </c>
      <c r="D51" s="13">
        <v>253090455</v>
      </c>
      <c r="E51" s="13">
        <v>124173163.81</v>
      </c>
      <c r="F51" s="7">
        <f t="shared" si="0"/>
        <v>49.06276050987383</v>
      </c>
      <c r="G51" s="7">
        <f t="shared" si="1"/>
        <v>109.17898092496326</v>
      </c>
    </row>
    <row r="52" spans="1:7" ht="15.75">
      <c r="A52" s="10" t="s">
        <v>34</v>
      </c>
      <c r="B52" s="11" t="s">
        <v>110</v>
      </c>
      <c r="C52" s="5">
        <f>C53+C54</f>
        <v>223156253.81</v>
      </c>
      <c r="D52" s="5">
        <f>D53+D54</f>
        <v>916462146.86</v>
      </c>
      <c r="E52" s="5">
        <f>E53+E54</f>
        <v>323446808.57</v>
      </c>
      <c r="F52" s="6">
        <f t="shared" si="0"/>
        <v>35.29298069518742</v>
      </c>
      <c r="G52" s="6">
        <f t="shared" si="1"/>
        <v>144.94185264706474</v>
      </c>
    </row>
    <row r="53" spans="1:7" ht="15.75">
      <c r="A53" s="9" t="s">
        <v>72</v>
      </c>
      <c r="B53" s="12" t="s">
        <v>127</v>
      </c>
      <c r="C53" s="13">
        <v>209924788.54</v>
      </c>
      <c r="D53" s="13">
        <v>883157932.86</v>
      </c>
      <c r="E53" s="13">
        <v>307007419.48</v>
      </c>
      <c r="F53" s="7">
        <f t="shared" si="0"/>
        <v>34.76245958475328</v>
      </c>
      <c r="G53" s="7">
        <f t="shared" si="1"/>
        <v>146.2463873919785</v>
      </c>
    </row>
    <row r="54" spans="1:7" ht="15.75">
      <c r="A54" s="9" t="s">
        <v>60</v>
      </c>
      <c r="B54" s="12" t="s">
        <v>26</v>
      </c>
      <c r="C54" s="13">
        <v>13231465.27</v>
      </c>
      <c r="D54" s="13">
        <v>33304214</v>
      </c>
      <c r="E54" s="13">
        <v>16439389.09</v>
      </c>
      <c r="F54" s="7">
        <f t="shared" si="0"/>
        <v>49.361288304236815</v>
      </c>
      <c r="G54" s="7">
        <f t="shared" si="1"/>
        <v>124.24466039504634</v>
      </c>
    </row>
    <row r="55" spans="1:7" ht="15.75">
      <c r="A55" s="10" t="s">
        <v>58</v>
      </c>
      <c r="B55" s="11" t="s">
        <v>79</v>
      </c>
      <c r="C55" s="5">
        <f>C56+C57+C58+C59+C60+C61</f>
        <v>1457585800.08</v>
      </c>
      <c r="D55" s="5">
        <f>D56+D57+D58+D59+D60+D61</f>
        <v>5949521782.76</v>
      </c>
      <c r="E55" s="5">
        <f>E56+E57+E58+E59+E60+E61</f>
        <v>2247417096.62</v>
      </c>
      <c r="F55" s="6">
        <f t="shared" si="0"/>
        <v>37.77475196632387</v>
      </c>
      <c r="G55" s="6">
        <f t="shared" si="1"/>
        <v>154.18763660407845</v>
      </c>
    </row>
    <row r="56" spans="1:7" s="2" customFormat="1" ht="15.75">
      <c r="A56" s="9" t="s">
        <v>47</v>
      </c>
      <c r="B56" s="12" t="s">
        <v>102</v>
      </c>
      <c r="C56" s="13">
        <v>612109190.61</v>
      </c>
      <c r="D56" s="13">
        <v>3189288380.76</v>
      </c>
      <c r="E56" s="13">
        <v>1157788560.02</v>
      </c>
      <c r="F56" s="7">
        <f t="shared" si="0"/>
        <v>36.302410500241486</v>
      </c>
      <c r="G56" s="7">
        <f t="shared" si="1"/>
        <v>189.14739033181334</v>
      </c>
    </row>
    <row r="57" spans="1:7" s="8" customFormat="1" ht="15.75">
      <c r="A57" s="9" t="s">
        <v>88</v>
      </c>
      <c r="B57" s="12" t="s">
        <v>115</v>
      </c>
      <c r="C57" s="13">
        <v>543586902.99</v>
      </c>
      <c r="D57" s="13">
        <v>1958200795.3</v>
      </c>
      <c r="E57" s="13">
        <v>637357204.07</v>
      </c>
      <c r="F57" s="7">
        <f t="shared" si="0"/>
        <v>32.54810260519559</v>
      </c>
      <c r="G57" s="7">
        <f t="shared" si="1"/>
        <v>117.25028704043758</v>
      </c>
    </row>
    <row r="58" spans="1:7" ht="15.75">
      <c r="A58" s="9" t="s">
        <v>93</v>
      </c>
      <c r="B58" s="12" t="s">
        <v>0</v>
      </c>
      <c r="C58" s="13">
        <v>66989252.2</v>
      </c>
      <c r="D58" s="13">
        <v>80533155.03</v>
      </c>
      <c r="E58" s="13">
        <v>48874891.48</v>
      </c>
      <c r="F58" s="7">
        <f t="shared" si="0"/>
        <v>60.68915524518225</v>
      </c>
      <c r="G58" s="7">
        <f t="shared" si="1"/>
        <v>72.95930298502421</v>
      </c>
    </row>
    <row r="59" spans="1:7" ht="15.75">
      <c r="A59" s="9" t="s">
        <v>122</v>
      </c>
      <c r="B59" s="12" t="s">
        <v>14</v>
      </c>
      <c r="C59" s="13">
        <v>42453444.94</v>
      </c>
      <c r="D59" s="13">
        <v>91680793.57</v>
      </c>
      <c r="E59" s="13">
        <v>43899297.06</v>
      </c>
      <c r="F59" s="7">
        <f t="shared" si="0"/>
        <v>47.882762954579</v>
      </c>
      <c r="G59" s="7">
        <f t="shared" si="1"/>
        <v>103.40573567597033</v>
      </c>
    </row>
    <row r="60" spans="1:7" ht="31.5">
      <c r="A60" s="9" t="s">
        <v>4</v>
      </c>
      <c r="B60" s="12" t="s">
        <v>31</v>
      </c>
      <c r="C60" s="13">
        <v>57781136.99</v>
      </c>
      <c r="D60" s="13">
        <v>134311370</v>
      </c>
      <c r="E60" s="13">
        <v>65742381.07</v>
      </c>
      <c r="F60" s="7">
        <f t="shared" si="0"/>
        <v>48.947740664100145</v>
      </c>
      <c r="G60" s="7">
        <f t="shared" si="1"/>
        <v>113.77827522047173</v>
      </c>
    </row>
    <row r="61" spans="1:7" ht="15.75">
      <c r="A61" s="9" t="s">
        <v>46</v>
      </c>
      <c r="B61" s="12" t="s">
        <v>76</v>
      </c>
      <c r="C61" s="13">
        <v>134665872.35</v>
      </c>
      <c r="D61" s="13">
        <v>495507288.1</v>
      </c>
      <c r="E61" s="13">
        <v>293754762.92</v>
      </c>
      <c r="F61" s="7">
        <f t="shared" si="0"/>
        <v>59.28364122481209</v>
      </c>
      <c r="G61" s="7">
        <f t="shared" si="1"/>
        <v>218.13601159210108</v>
      </c>
    </row>
    <row r="62" spans="1:7" ht="15.75">
      <c r="A62" s="10" t="s">
        <v>61</v>
      </c>
      <c r="B62" s="11" t="s">
        <v>13</v>
      </c>
      <c r="C62" s="5">
        <f>C63+C64+C65+C66+C67</f>
        <v>7086846951.98</v>
      </c>
      <c r="D62" s="5">
        <f>D63+D64+D65+D66+D67</f>
        <v>15618472338.640001</v>
      </c>
      <c r="E62" s="5">
        <f>E63+E64+E65+E66+E67</f>
        <v>7287809983.96</v>
      </c>
      <c r="F62" s="6">
        <f t="shared" si="0"/>
        <v>46.661477678133764</v>
      </c>
      <c r="G62" s="6">
        <f t="shared" si="1"/>
        <v>102.83571852675404</v>
      </c>
    </row>
    <row r="63" spans="1:7" s="1" customFormat="1" ht="15.75">
      <c r="A63" s="9" t="s">
        <v>113</v>
      </c>
      <c r="B63" s="12" t="s">
        <v>24</v>
      </c>
      <c r="C63" s="13">
        <v>61044508.03</v>
      </c>
      <c r="D63" s="13">
        <v>138612089.75</v>
      </c>
      <c r="E63" s="13">
        <v>71612192.8</v>
      </c>
      <c r="F63" s="7">
        <f t="shared" si="0"/>
        <v>51.66374226747418</v>
      </c>
      <c r="G63" s="7">
        <f t="shared" si="1"/>
        <v>117.31144227553862</v>
      </c>
    </row>
    <row r="64" spans="1:7" s="8" customFormat="1" ht="15.75">
      <c r="A64" s="9" t="s">
        <v>129</v>
      </c>
      <c r="B64" s="12" t="s">
        <v>44</v>
      </c>
      <c r="C64" s="13">
        <v>601281171.99</v>
      </c>
      <c r="D64" s="13">
        <v>1463991113.02</v>
      </c>
      <c r="E64" s="13">
        <v>653682337.12</v>
      </c>
      <c r="F64" s="7">
        <f t="shared" si="0"/>
        <v>44.650703908410264</v>
      </c>
      <c r="G64" s="7">
        <f t="shared" si="1"/>
        <v>108.71491867217014</v>
      </c>
    </row>
    <row r="65" spans="1:7" ht="15.75">
      <c r="A65" s="9" t="s">
        <v>68</v>
      </c>
      <c r="B65" s="12" t="s">
        <v>62</v>
      </c>
      <c r="C65" s="13">
        <v>5751407900.05</v>
      </c>
      <c r="D65" s="13">
        <v>11950233373.84</v>
      </c>
      <c r="E65" s="13">
        <v>5583454414.79</v>
      </c>
      <c r="F65" s="7">
        <f t="shared" si="0"/>
        <v>46.722555452453506</v>
      </c>
      <c r="G65" s="7">
        <f t="shared" si="1"/>
        <v>97.07978484262019</v>
      </c>
    </row>
    <row r="66" spans="1:7" ht="15.75">
      <c r="A66" s="9" t="s">
        <v>82</v>
      </c>
      <c r="B66" s="12" t="s">
        <v>75</v>
      </c>
      <c r="C66" s="13">
        <v>581453972.67</v>
      </c>
      <c r="D66" s="13">
        <v>1760258667.43</v>
      </c>
      <c r="E66" s="13">
        <v>836267069.3</v>
      </c>
      <c r="F66" s="7">
        <f t="shared" si="0"/>
        <v>47.50819210684305</v>
      </c>
      <c r="G66" s="7">
        <f t="shared" si="1"/>
        <v>143.82343377239548</v>
      </c>
    </row>
    <row r="67" spans="1:7" ht="15.75">
      <c r="A67" s="9" t="s">
        <v>118</v>
      </c>
      <c r="B67" s="12" t="s">
        <v>107</v>
      </c>
      <c r="C67" s="13">
        <v>91659399.24</v>
      </c>
      <c r="D67" s="13">
        <v>305377094.6</v>
      </c>
      <c r="E67" s="13">
        <v>142793969.95</v>
      </c>
      <c r="F67" s="7">
        <f t="shared" si="0"/>
        <v>46.75988228162283</v>
      </c>
      <c r="G67" s="7">
        <f t="shared" si="1"/>
        <v>155.7875909442847</v>
      </c>
    </row>
    <row r="68" spans="1:7" ht="15.75">
      <c r="A68" s="10" t="s">
        <v>42</v>
      </c>
      <c r="B68" s="11" t="s">
        <v>135</v>
      </c>
      <c r="C68" s="5">
        <f>C69+C70+C71+C72</f>
        <v>208861091.46</v>
      </c>
      <c r="D68" s="5">
        <f>D69+D70+D71+D72</f>
        <v>2503245231.5299997</v>
      </c>
      <c r="E68" s="5">
        <f>E69+E70+E71+E72</f>
        <v>205521241.23999998</v>
      </c>
      <c r="F68" s="6">
        <f t="shared" si="0"/>
        <v>8.210192059943886</v>
      </c>
      <c r="G68" s="6">
        <f t="shared" si="1"/>
        <v>98.40092273929362</v>
      </c>
    </row>
    <row r="69" spans="1:7" s="1" customFormat="1" ht="15.75">
      <c r="A69" s="9" t="s">
        <v>40</v>
      </c>
      <c r="B69" s="12" t="s">
        <v>1</v>
      </c>
      <c r="C69" s="13">
        <v>124064027.53</v>
      </c>
      <c r="D69" s="13">
        <v>1121282920.17</v>
      </c>
      <c r="E69" s="13">
        <v>127580185.74</v>
      </c>
      <c r="F69" s="7">
        <f t="shared" si="0"/>
        <v>11.378054855295334</v>
      </c>
      <c r="G69" s="7">
        <f t="shared" si="1"/>
        <v>102.83414804436342</v>
      </c>
    </row>
    <row r="70" spans="1:7" s="8" customFormat="1" ht="15.75">
      <c r="A70" s="9" t="s">
        <v>116</v>
      </c>
      <c r="B70" s="12" t="s">
        <v>15</v>
      </c>
      <c r="C70" s="13">
        <v>24992546.03</v>
      </c>
      <c r="D70" s="13">
        <v>1251870839.36</v>
      </c>
      <c r="E70" s="13">
        <v>17277784.96</v>
      </c>
      <c r="F70" s="7">
        <f t="shared" si="0"/>
        <v>1.3801571549372464</v>
      </c>
      <c r="G70" s="7">
        <f t="shared" si="1"/>
        <v>69.13175208024215</v>
      </c>
    </row>
    <row r="71" spans="1:7" ht="15.75">
      <c r="A71" s="9" t="s">
        <v>33</v>
      </c>
      <c r="B71" s="12" t="s">
        <v>28</v>
      </c>
      <c r="C71" s="13">
        <v>54725863.88</v>
      </c>
      <c r="D71" s="13">
        <v>119803984</v>
      </c>
      <c r="E71" s="13">
        <v>55464480.15</v>
      </c>
      <c r="F71" s="7">
        <f t="shared" si="0"/>
        <v>46.29602313559121</v>
      </c>
      <c r="G71" s="7">
        <f t="shared" si="1"/>
        <v>101.34966580266251</v>
      </c>
    </row>
    <row r="72" spans="1:7" ht="31.5">
      <c r="A72" s="9" t="s">
        <v>146</v>
      </c>
      <c r="B72" s="12" t="s">
        <v>65</v>
      </c>
      <c r="C72" s="13">
        <v>5078654.02</v>
      </c>
      <c r="D72" s="13">
        <v>10287488</v>
      </c>
      <c r="E72" s="13">
        <v>5198790.39</v>
      </c>
      <c r="F72" s="7">
        <f t="shared" si="0"/>
        <v>50.535080964371474</v>
      </c>
      <c r="G72" s="7">
        <f aca="true" t="shared" si="2" ref="G72:G83">E72/C72*100</f>
        <v>102.36551593250687</v>
      </c>
    </row>
    <row r="73" spans="1:7" ht="15.75">
      <c r="A73" s="10" t="s">
        <v>103</v>
      </c>
      <c r="B73" s="11" t="s">
        <v>108</v>
      </c>
      <c r="C73" s="5">
        <f>C74+C75+C76</f>
        <v>43093855.47</v>
      </c>
      <c r="D73" s="5">
        <f>D74+D75+D76</f>
        <v>124897506.4</v>
      </c>
      <c r="E73" s="5">
        <f>E74+E75+E76</f>
        <v>57680929.97</v>
      </c>
      <c r="F73" s="6">
        <f aca="true" t="shared" si="3" ref="F73:F83">E73/D73*100</f>
        <v>46.18261135275956</v>
      </c>
      <c r="G73" s="6">
        <f t="shared" si="2"/>
        <v>133.8495461612964</v>
      </c>
    </row>
    <row r="74" spans="1:7" s="1" customFormat="1" ht="15.75">
      <c r="A74" s="9" t="s">
        <v>125</v>
      </c>
      <c r="B74" s="12" t="s">
        <v>121</v>
      </c>
      <c r="C74" s="13">
        <v>11442532.81</v>
      </c>
      <c r="D74" s="13">
        <v>29635961</v>
      </c>
      <c r="E74" s="13">
        <v>13783512.5</v>
      </c>
      <c r="F74" s="7">
        <f t="shared" si="3"/>
        <v>46.5094163809974</v>
      </c>
      <c r="G74" s="7">
        <f t="shared" si="2"/>
        <v>120.45857965951508</v>
      </c>
    </row>
    <row r="75" spans="1:7" s="8" customFormat="1" ht="15.75">
      <c r="A75" s="9" t="s">
        <v>145</v>
      </c>
      <c r="B75" s="12" t="s">
        <v>139</v>
      </c>
      <c r="C75" s="13">
        <v>16299086.06</v>
      </c>
      <c r="D75" s="13">
        <v>63200472.4</v>
      </c>
      <c r="E75" s="13">
        <v>28406845.85</v>
      </c>
      <c r="F75" s="7">
        <f t="shared" si="3"/>
        <v>44.94720493576565</v>
      </c>
      <c r="G75" s="7">
        <f t="shared" si="2"/>
        <v>174.28490005776433</v>
      </c>
    </row>
    <row r="76" spans="1:7" ht="31.5">
      <c r="A76" s="9" t="s">
        <v>90</v>
      </c>
      <c r="B76" s="12" t="s">
        <v>20</v>
      </c>
      <c r="C76" s="13">
        <v>15352236.6</v>
      </c>
      <c r="D76" s="13">
        <v>32061073</v>
      </c>
      <c r="E76" s="13">
        <v>15490571.62</v>
      </c>
      <c r="F76" s="7">
        <f t="shared" si="3"/>
        <v>48.31582405242644</v>
      </c>
      <c r="G76" s="7">
        <f t="shared" si="2"/>
        <v>100.90107404936685</v>
      </c>
    </row>
    <row r="77" spans="1:7" ht="31.5">
      <c r="A77" s="10" t="s">
        <v>7</v>
      </c>
      <c r="B77" s="11" t="s">
        <v>74</v>
      </c>
      <c r="C77" s="5">
        <f>C78</f>
        <v>128671356.22</v>
      </c>
      <c r="D77" s="5">
        <f>D78</f>
        <v>242242770.84</v>
      </c>
      <c r="E77" s="5">
        <f>E78</f>
        <v>47670757.94</v>
      </c>
      <c r="F77" s="6">
        <f t="shared" si="3"/>
        <v>19.678918704032768</v>
      </c>
      <c r="G77" s="6">
        <f t="shared" si="2"/>
        <v>37.048461553862374</v>
      </c>
    </row>
    <row r="78" spans="1:7" s="1" customFormat="1" ht="31.5">
      <c r="A78" s="9" t="s">
        <v>32</v>
      </c>
      <c r="B78" s="12" t="s">
        <v>94</v>
      </c>
      <c r="C78" s="13">
        <v>128671356.22</v>
      </c>
      <c r="D78" s="13">
        <v>242242770.84</v>
      </c>
      <c r="E78" s="13">
        <v>47670757.94</v>
      </c>
      <c r="F78" s="7">
        <f t="shared" si="3"/>
        <v>19.678918704032768</v>
      </c>
      <c r="G78" s="7">
        <f t="shared" si="2"/>
        <v>37.048461553862374</v>
      </c>
    </row>
    <row r="79" spans="1:7" s="8" customFormat="1" ht="47.25">
      <c r="A79" s="10" t="s">
        <v>157</v>
      </c>
      <c r="B79" s="11" t="s">
        <v>52</v>
      </c>
      <c r="C79" s="5">
        <f>C80+C81+C82</f>
        <v>1438125809</v>
      </c>
      <c r="D79" s="5">
        <f>D80+D81+D82</f>
        <v>3130100000</v>
      </c>
      <c r="E79" s="5">
        <f>E80+E81+E82</f>
        <v>1496505059</v>
      </c>
      <c r="F79" s="6">
        <f t="shared" si="3"/>
        <v>47.810135746461775</v>
      </c>
      <c r="G79" s="6">
        <f t="shared" si="2"/>
        <v>104.05939797719046</v>
      </c>
    </row>
    <row r="80" spans="1:7" s="1" customFormat="1" ht="47.25">
      <c r="A80" s="9" t="s">
        <v>123</v>
      </c>
      <c r="B80" s="12" t="s">
        <v>64</v>
      </c>
      <c r="C80" s="13">
        <v>1056099000</v>
      </c>
      <c r="D80" s="13">
        <v>2210000000</v>
      </c>
      <c r="E80" s="13">
        <v>1112524953</v>
      </c>
      <c r="F80" s="7">
        <f t="shared" si="3"/>
        <v>50.340495610859726</v>
      </c>
      <c r="G80" s="7">
        <f t="shared" si="2"/>
        <v>105.34286586768854</v>
      </c>
    </row>
    <row r="81" spans="1:7" s="8" customFormat="1" ht="15.75">
      <c r="A81" s="9" t="s">
        <v>92</v>
      </c>
      <c r="B81" s="12" t="s">
        <v>78</v>
      </c>
      <c r="C81" s="13">
        <v>369526809</v>
      </c>
      <c r="D81" s="13">
        <v>760100000</v>
      </c>
      <c r="E81" s="13">
        <v>371480106</v>
      </c>
      <c r="F81" s="7">
        <f t="shared" si="3"/>
        <v>48.87253071964216</v>
      </c>
      <c r="G81" s="7">
        <f t="shared" si="2"/>
        <v>100.52859412427637</v>
      </c>
    </row>
    <row r="82" spans="1:7" ht="15.75">
      <c r="A82" s="9" t="s">
        <v>86</v>
      </c>
      <c r="B82" s="12" t="s">
        <v>99</v>
      </c>
      <c r="C82" s="13">
        <v>12500000</v>
      </c>
      <c r="D82" s="13">
        <v>160000000</v>
      </c>
      <c r="E82" s="13">
        <v>12500000</v>
      </c>
      <c r="F82" s="7">
        <f t="shared" si="3"/>
        <v>7.8125</v>
      </c>
      <c r="G82" s="7">
        <f t="shared" si="2"/>
        <v>100</v>
      </c>
    </row>
    <row r="83" spans="1:7" s="1" customFormat="1" ht="15.75">
      <c r="A83" s="23" t="s">
        <v>149</v>
      </c>
      <c r="B83" s="24"/>
      <c r="C83" s="16">
        <f>C7+C16+C19+C24+C34+C39+C44+C52+C55+C62+C68+C73+C77+C79</f>
        <v>24187948574.08</v>
      </c>
      <c r="D83" s="16">
        <f>D7+D16+D19+D24+D34+D39+D44+D52+D55+D62+D68+D73+D77+D79</f>
        <v>64587608784.4</v>
      </c>
      <c r="E83" s="16">
        <f>E7+E16+E19+E24+E34+E39+E44+E52+E55+E62+E68+E73+E77+E79</f>
        <v>26762623853.640003</v>
      </c>
      <c r="F83" s="17">
        <f t="shared" si="3"/>
        <v>41.43615835504355</v>
      </c>
      <c r="G83" s="17">
        <f t="shared" si="2"/>
        <v>110.64445490974396</v>
      </c>
    </row>
  </sheetData>
  <sheetProtection/>
  <mergeCells count="12">
    <mergeCell ref="A1:E1"/>
    <mergeCell ref="D3:E3"/>
    <mergeCell ref="F4:F6"/>
    <mergeCell ref="D4:D6"/>
    <mergeCell ref="E4:E6"/>
    <mergeCell ref="C4:C6"/>
    <mergeCell ref="G4:G6"/>
    <mergeCell ref="A2:G2"/>
    <mergeCell ref="F3:G3"/>
    <mergeCell ref="A83:B83"/>
    <mergeCell ref="A4:A6"/>
    <mergeCell ref="B4:B6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2019-08-14T07:39:29Z</dcterms:modified>
  <cp:category/>
  <cp:version/>
  <cp:contentType/>
  <cp:contentStatus/>
</cp:coreProperties>
</file>